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zahtila\Documents\CJENIK USLUGA\"/>
    </mc:Choice>
  </mc:AlternateContent>
  <xr:revisionPtr revIDLastSave="0" documentId="13_ncr:1_{31CD2754-242B-470C-9D9C-935CBD360452}" xr6:coauthVersionLast="47" xr6:coauthVersionMax="47" xr10:uidLastSave="{00000000-0000-0000-0000-000000000000}"/>
  <bookViews>
    <workbookView xWindow="-120" yWindow="-120" windowWidth="29040" windowHeight="15840" xr2:uid="{0350D72F-743C-4307-B2EE-E51E97BB6B80}"/>
  </bookViews>
  <sheets>
    <sheet name="kalkulator cijena od 1.3.2026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7" i="1" l="1"/>
  <c r="D47" i="1"/>
  <c r="D37" i="1"/>
  <c r="D27" i="1"/>
  <c r="D17" i="1"/>
  <c r="D8" i="1"/>
  <c r="E8" i="1" s="1"/>
  <c r="F27" i="1" l="1"/>
  <c r="E27" i="1"/>
  <c r="G27" i="1" s="1"/>
  <c r="F37" i="1"/>
  <c r="E37" i="1"/>
  <c r="F57" i="1"/>
  <c r="E57" i="1"/>
  <c r="F47" i="1"/>
  <c r="E47" i="1"/>
  <c r="F17" i="1"/>
  <c r="E17" i="1"/>
  <c r="G57" i="1"/>
  <c r="G47" i="1"/>
  <c r="G17" i="1"/>
  <c r="G37" i="1" l="1"/>
  <c r="F8" i="1"/>
  <c r="G8" i="1" l="1"/>
</calcChain>
</file>

<file path=xl/sharedStrings.xml><?xml version="1.0" encoding="utf-8"?>
<sst xmlns="http://schemas.openxmlformats.org/spreadsheetml/2006/main" count="74" uniqueCount="28">
  <si>
    <t>CMJU</t>
  </si>
  <si>
    <t>BROJ UBAČAJA U SPREMNIK</t>
  </si>
  <si>
    <t>C</t>
  </si>
  <si>
    <t>UKUPNO BEZ PDV-a</t>
  </si>
  <si>
    <t>PDV</t>
  </si>
  <si>
    <t>UKUPNO S PDV-om</t>
  </si>
  <si>
    <t>IZRAČUN MJESEČNOG OBRAČUNA ZA KORISNIKE KOJI KORISTE POLUPODZEMNE SPREMNIKE</t>
  </si>
  <si>
    <t>Ukupno s PDV-om = projekcija mjesečnog obračuna prema svim unesenim pokazateljima</t>
  </si>
  <si>
    <t>IZRAČUN MJESEČNOG OBRAČUNA ZA KORISNIKE KOJI KORISTE SPREMNIKE OD 80 LITARA</t>
  </si>
  <si>
    <t>IZRAČUN MJESEČNOG OBRAČUNA ZA KORISNIKE KOJI KORISTE SPREMNIKE OD 120 LITARA</t>
  </si>
  <si>
    <t>BROJ PRAŽNJENJA SPREMNIKA</t>
  </si>
  <si>
    <t>IZRAČUN MJESEČNOG OBRAČUNA ZA KORISNIKE KOJI KORISTE SPREMNIKE OD 240 LITARA</t>
  </si>
  <si>
    <t>UDIO U SPREMNIKU</t>
  </si>
  <si>
    <t>Udio u spremniku = ako kućanstvo samostalno koristi spremnik upisati 1; ukoliko je spremnik zajednički potrebno je upisati udio, primjerice 0,5 ukoliko broj članova kućanstva čini polovicu broja članova koje koriste zajednički spremnik iz više kućanstava</t>
  </si>
  <si>
    <t>IZRAČUN MJESEČNOG OBRAČUNA ZA KORISNIKE KOJI KORISTE SPREMNIKE OD 660 LITARA</t>
  </si>
  <si>
    <t>IZRAČUN MJESEČNOG OBRAČUNA ZA KORISNIKE KOJI KORISTE SPREMNIKE OD 1.100 LITARA</t>
  </si>
  <si>
    <t>ISPUNITI JE POTREBNO SAMO ŽUTA POLJA!</t>
  </si>
  <si>
    <t>C = cijena za količinu predanog miješanog komunalnog otpada, izračunava se kao umnožak broja ubačaja u spremnik i cijene po ubačaju</t>
  </si>
  <si>
    <t>C = cijena za količinu predanog miješanog komunalnog otpada, izračunava se kao umnožak broja pražnjenja spremnika i cijene po pražnjenju</t>
  </si>
  <si>
    <t>IZRAČUN SE ODNOSI SAMO NA KUĆANSTVA, BEZ USLUGE IZNAJMLJIVANJA. IZRAČUN JE INFORMATIVAN.</t>
  </si>
  <si>
    <t>Broj pražnjenja spremnika = broj pražnjenja spremnika u obračunskom razdoblju od mjesec dana (svako pražnjenje naplaćuje se 22,00 EUR bez PDV-a)</t>
  </si>
  <si>
    <t>Broj pražnjenja spremnika = broj pražnjenja spremnika u obračunskom razdoblju od mjesec dana (svako pražnjenje naplaćuje se 13,20 EUR bez PDV-a)</t>
  </si>
  <si>
    <t>Broj pražnjenja spremnika = broj pražnjenja spremnika u obračunskom razdoblju od mjesec dana (svako pražnjenje naplaćuje se 4,80 EUR bez PDV-a)</t>
  </si>
  <si>
    <t>Broj pražnjenja spremnika = broj pražnjenja spremnika u obračunskom razdoblju od mjesec dana (svako pražnjenje naplaćuje se 2,40 EUR bez PDV-a)</t>
  </si>
  <si>
    <t>Broj pražnjenja spremnika = broj pražnjenja spremnika u obračunskom razdoblju od mjesec dana (svako pražnjenje naplaćuje se 1,60 EUR bez PDV-a)</t>
  </si>
  <si>
    <t>Broj ubačaja u spremnik = broj korištenja polupodzemnog spremnika u obračunskom razdoblju od mjesec dana (svaki ubačaj naplaćuje se 0,50 EUR bez PDV-a)</t>
  </si>
  <si>
    <r>
      <rPr>
        <b/>
        <sz val="11"/>
        <color theme="1"/>
        <rFont val="Calibri"/>
        <family val="2"/>
        <charset val="238"/>
        <scheme val="minor"/>
      </rPr>
      <t>CMJU</t>
    </r>
    <r>
      <rPr>
        <sz val="11"/>
        <color theme="1"/>
        <rFont val="Calibri"/>
        <family val="2"/>
        <charset val="238"/>
        <scheme val="minor"/>
      </rPr>
      <t xml:space="preserve"> = cijena minimalne javne usluge - naplaćuje se svaki mjesec </t>
    </r>
    <r>
      <rPr>
        <b/>
        <sz val="11"/>
        <color theme="1"/>
        <rFont val="Calibri"/>
        <family val="2"/>
        <charset val="238"/>
        <scheme val="minor"/>
      </rPr>
      <t>9,50 EUR</t>
    </r>
    <r>
      <rPr>
        <sz val="11"/>
        <color theme="1"/>
        <rFont val="Calibri"/>
        <family val="2"/>
        <charset val="238"/>
        <scheme val="minor"/>
      </rPr>
      <t xml:space="preserve"> plus PDV za korisnike iz kategorije kućanstva</t>
    </r>
  </si>
  <si>
    <t>Cijene su izražene u EUR.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</si>
</sst>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9F890-D9D5-4E05-9222-9F0D873A0B27}">
  <dimension ref="A1:P62"/>
  <sheetViews>
    <sheetView tabSelected="1" workbookViewId="0">
      <selection activeCell="B17" sqref="B17"/>
    </sheetView>
  </sheetViews>
  <sheetFormatPr defaultRowHeight="15" x14ac:dyDescent="0.25"/>
  <cols>
    <col min="1" max="1" width="6.5703125" bestFit="1" customWidth="1"/>
    <col min="2" max="3" width="19.28515625" customWidth="1"/>
    <col min="5" max="5" width="11.28515625" customWidth="1"/>
    <col min="7" max="7" width="10.85546875" customWidth="1"/>
    <col min="10" max="10" width="24.85546875" customWidth="1"/>
    <col min="16" max="16" width="55.42578125" customWidth="1"/>
  </cols>
  <sheetData>
    <row r="1" spans="1:14" x14ac:dyDescent="0.25">
      <c r="A1" s="8" t="s">
        <v>16</v>
      </c>
      <c r="B1" s="8"/>
      <c r="C1" s="8"/>
      <c r="D1" s="8"/>
      <c r="E1" s="8"/>
      <c r="F1" s="8"/>
      <c r="G1" s="8"/>
      <c r="H1" s="8"/>
      <c r="I1" s="8"/>
      <c r="J1" s="8"/>
    </row>
    <row r="2" spans="1:14" x14ac:dyDescent="0.25">
      <c r="A2" s="7" t="s">
        <v>19</v>
      </c>
      <c r="B2" s="7"/>
      <c r="C2" s="7"/>
      <c r="D2" s="7"/>
      <c r="E2" s="7"/>
      <c r="F2" s="7"/>
      <c r="G2" s="7"/>
      <c r="H2" s="7"/>
      <c r="I2" s="7"/>
      <c r="J2" s="7"/>
    </row>
    <row r="3" spans="1:14" x14ac:dyDescent="0.25">
      <c r="A3" s="9" t="s">
        <v>26</v>
      </c>
      <c r="B3" s="9"/>
      <c r="C3" s="9"/>
      <c r="D3" s="9"/>
      <c r="E3" s="9"/>
      <c r="F3" s="9"/>
      <c r="G3" s="9"/>
      <c r="H3" s="9"/>
      <c r="I3" s="9"/>
      <c r="J3" s="9"/>
    </row>
    <row r="4" spans="1:14" x14ac:dyDescent="0.25">
      <c r="A4" s="9" t="s">
        <v>27</v>
      </c>
      <c r="B4" s="9"/>
      <c r="C4" s="9"/>
      <c r="D4" s="9"/>
      <c r="E4" s="9"/>
      <c r="F4" s="9"/>
      <c r="G4" s="9"/>
      <c r="H4" s="9"/>
      <c r="I4" s="9"/>
      <c r="J4" s="9"/>
    </row>
    <row r="6" spans="1:14" x14ac:dyDescent="0.25">
      <c r="A6" s="6" t="s">
        <v>6</v>
      </c>
      <c r="B6" s="6"/>
      <c r="C6" s="6"/>
      <c r="D6" s="6"/>
      <c r="E6" s="6"/>
      <c r="F6" s="6"/>
      <c r="G6" s="6"/>
    </row>
    <row r="7" spans="1:14" ht="30" x14ac:dyDescent="0.25">
      <c r="A7" s="2" t="s">
        <v>0</v>
      </c>
      <c r="B7" s="11" t="s">
        <v>1</v>
      </c>
      <c r="C7" s="12"/>
      <c r="D7" s="2" t="s">
        <v>2</v>
      </c>
      <c r="E7" s="3" t="s">
        <v>3</v>
      </c>
      <c r="F7" s="2" t="s">
        <v>4</v>
      </c>
      <c r="G7" s="3" t="s">
        <v>5</v>
      </c>
      <c r="H7" s="1"/>
      <c r="I7" s="1"/>
      <c r="J7" s="1"/>
      <c r="K7" s="1"/>
      <c r="L7" s="1"/>
      <c r="M7" s="1"/>
      <c r="N7" s="1"/>
    </row>
    <row r="8" spans="1:14" x14ac:dyDescent="0.25">
      <c r="A8" s="4">
        <v>9.5</v>
      </c>
      <c r="B8" s="13"/>
      <c r="C8" s="14"/>
      <c r="D8" s="4">
        <f>B8*0.5</f>
        <v>0</v>
      </c>
      <c r="E8" s="4">
        <f>A8+D8</f>
        <v>9.5</v>
      </c>
      <c r="F8" s="4">
        <f>(A8+D8)*0.13</f>
        <v>1.2350000000000001</v>
      </c>
      <c r="G8" s="4">
        <f>E8+F8</f>
        <v>10.734999999999999</v>
      </c>
      <c r="H8" s="1"/>
      <c r="I8" s="1"/>
      <c r="J8" s="1"/>
      <c r="K8" s="1"/>
      <c r="L8" s="1"/>
      <c r="M8" s="1"/>
      <c r="N8" s="1"/>
    </row>
    <row r="9" spans="1:14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x14ac:dyDescent="0.25">
      <c r="A10" s="10" t="s">
        <v>25</v>
      </c>
      <c r="B10" s="10"/>
      <c r="C10" s="10"/>
      <c r="D10" s="10"/>
      <c r="E10" s="10"/>
      <c r="F10" s="10"/>
      <c r="G10" s="10"/>
      <c r="H10" s="10"/>
      <c r="I10" s="10"/>
      <c r="J10" s="10"/>
    </row>
    <row r="11" spans="1:14" x14ac:dyDescent="0.25">
      <c r="A11" s="10" t="s">
        <v>17</v>
      </c>
      <c r="B11" s="10"/>
      <c r="C11" s="10"/>
      <c r="D11" s="10"/>
      <c r="E11" s="10"/>
      <c r="F11" s="10"/>
      <c r="G11" s="10"/>
      <c r="H11" s="10"/>
      <c r="I11" s="10"/>
      <c r="J11" s="10"/>
    </row>
    <row r="12" spans="1:14" x14ac:dyDescent="0.25">
      <c r="A12" t="s">
        <v>7</v>
      </c>
    </row>
    <row r="15" spans="1:14" x14ac:dyDescent="0.25">
      <c r="A15" s="6" t="s">
        <v>8</v>
      </c>
      <c r="B15" s="6"/>
      <c r="C15" s="6"/>
      <c r="D15" s="6"/>
      <c r="E15" s="6"/>
      <c r="F15" s="6"/>
      <c r="G15" s="6"/>
    </row>
    <row r="16" spans="1:14" ht="30" x14ac:dyDescent="0.25">
      <c r="A16" s="2" t="s">
        <v>0</v>
      </c>
      <c r="B16" s="3" t="s">
        <v>10</v>
      </c>
      <c r="C16" s="3" t="s">
        <v>12</v>
      </c>
      <c r="D16" s="2" t="s">
        <v>2</v>
      </c>
      <c r="E16" s="3" t="s">
        <v>3</v>
      </c>
      <c r="F16" s="2" t="s">
        <v>4</v>
      </c>
      <c r="G16" s="3" t="s">
        <v>5</v>
      </c>
      <c r="H16" s="1"/>
      <c r="I16" s="1"/>
      <c r="J16" s="1"/>
      <c r="K16" s="1"/>
      <c r="L16" s="1"/>
      <c r="M16" s="1"/>
      <c r="N16" s="1"/>
    </row>
    <row r="17" spans="1:16" x14ac:dyDescent="0.25">
      <c r="A17" s="4">
        <v>9.5</v>
      </c>
      <c r="B17" s="5"/>
      <c r="C17" s="5"/>
      <c r="D17" s="4">
        <f>B17*1.6*C17</f>
        <v>0</v>
      </c>
      <c r="E17" s="4">
        <f>A17+D17</f>
        <v>9.5</v>
      </c>
      <c r="F17" s="4">
        <f>(A17+D17)*0.13</f>
        <v>1.2350000000000001</v>
      </c>
      <c r="G17" s="4">
        <f>E17+F17</f>
        <v>10.734999999999999</v>
      </c>
      <c r="H17" s="1"/>
      <c r="I17" s="1"/>
      <c r="J17" s="1"/>
      <c r="K17" s="1"/>
      <c r="L17" s="1"/>
      <c r="M17" s="1"/>
      <c r="N17" s="1"/>
    </row>
    <row r="18" spans="1:16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6" x14ac:dyDescent="0.25">
      <c r="A19" s="10" t="s">
        <v>24</v>
      </c>
      <c r="B19" s="10"/>
      <c r="C19" s="10"/>
      <c r="D19" s="10"/>
      <c r="E19" s="10"/>
      <c r="F19" s="10"/>
      <c r="G19" s="10"/>
      <c r="H19" s="10"/>
      <c r="I19" s="10"/>
      <c r="J19" s="10"/>
    </row>
    <row r="20" spans="1:16" x14ac:dyDescent="0.25">
      <c r="A20" s="10" t="s">
        <v>13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</row>
    <row r="21" spans="1:16" x14ac:dyDescent="0.25">
      <c r="A21" s="10" t="s">
        <v>18</v>
      </c>
      <c r="B21" s="10"/>
      <c r="C21" s="10"/>
      <c r="D21" s="10"/>
      <c r="E21" s="10"/>
      <c r="F21" s="10"/>
      <c r="G21" s="10"/>
      <c r="H21" s="10"/>
      <c r="I21" s="10"/>
      <c r="J21" s="10"/>
    </row>
    <row r="22" spans="1:16" x14ac:dyDescent="0.25">
      <c r="A22" t="s">
        <v>7</v>
      </c>
    </row>
    <row r="25" spans="1:16" x14ac:dyDescent="0.25">
      <c r="A25" s="6" t="s">
        <v>9</v>
      </c>
      <c r="B25" s="6"/>
      <c r="C25" s="6"/>
      <c r="D25" s="6"/>
      <c r="E25" s="6"/>
      <c r="F25" s="6"/>
      <c r="G25" s="6"/>
    </row>
    <row r="26" spans="1:16" ht="30" x14ac:dyDescent="0.25">
      <c r="A26" s="2" t="s">
        <v>0</v>
      </c>
      <c r="B26" s="3" t="s">
        <v>10</v>
      </c>
      <c r="C26" s="3" t="s">
        <v>12</v>
      </c>
      <c r="D26" s="2" t="s">
        <v>2</v>
      </c>
      <c r="E26" s="3" t="s">
        <v>3</v>
      </c>
      <c r="F26" s="2" t="s">
        <v>4</v>
      </c>
      <c r="G26" s="3" t="s">
        <v>5</v>
      </c>
      <c r="H26" s="1"/>
      <c r="I26" s="1"/>
      <c r="J26" s="1"/>
      <c r="K26" s="1"/>
      <c r="L26" s="1"/>
      <c r="M26" s="1"/>
      <c r="N26" s="1"/>
    </row>
    <row r="27" spans="1:16" x14ac:dyDescent="0.25">
      <c r="A27" s="4">
        <v>9.5</v>
      </c>
      <c r="B27" s="5"/>
      <c r="C27" s="5"/>
      <c r="D27" s="4">
        <f>B27*2.4*C27</f>
        <v>0</v>
      </c>
      <c r="E27" s="4">
        <f>A27+D27</f>
        <v>9.5</v>
      </c>
      <c r="F27" s="4">
        <f>(A27+D27)*0.13</f>
        <v>1.2350000000000001</v>
      </c>
      <c r="G27" s="4">
        <f>E27+F27</f>
        <v>10.734999999999999</v>
      </c>
      <c r="H27" s="1"/>
      <c r="I27" s="1"/>
      <c r="J27" s="1"/>
      <c r="K27" s="1"/>
      <c r="L27" s="1"/>
      <c r="M27" s="1"/>
      <c r="N27" s="1"/>
    </row>
    <row r="28" spans="1:16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6" x14ac:dyDescent="0.25">
      <c r="A29" s="10" t="s">
        <v>23</v>
      </c>
      <c r="B29" s="10"/>
      <c r="C29" s="10"/>
      <c r="D29" s="10"/>
      <c r="E29" s="10"/>
      <c r="F29" s="10"/>
      <c r="G29" s="10"/>
      <c r="H29" s="10"/>
      <c r="I29" s="10"/>
      <c r="J29" s="10"/>
    </row>
    <row r="30" spans="1:16" x14ac:dyDescent="0.25">
      <c r="A30" s="10" t="s">
        <v>13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</row>
    <row r="31" spans="1:16" x14ac:dyDescent="0.25">
      <c r="A31" s="10" t="s">
        <v>18</v>
      </c>
      <c r="B31" s="10"/>
      <c r="C31" s="10"/>
      <c r="D31" s="10"/>
      <c r="E31" s="10"/>
      <c r="F31" s="10"/>
      <c r="G31" s="10"/>
      <c r="H31" s="10"/>
      <c r="I31" s="10"/>
      <c r="J31" s="10"/>
    </row>
    <row r="32" spans="1:16" x14ac:dyDescent="0.25">
      <c r="A32" t="s">
        <v>7</v>
      </c>
    </row>
    <row r="35" spans="1:16" x14ac:dyDescent="0.25">
      <c r="A35" s="6" t="s">
        <v>11</v>
      </c>
      <c r="B35" s="6"/>
      <c r="C35" s="6"/>
      <c r="D35" s="6"/>
      <c r="E35" s="6"/>
      <c r="F35" s="6"/>
      <c r="G35" s="6"/>
    </row>
    <row r="36" spans="1:16" ht="30" x14ac:dyDescent="0.25">
      <c r="A36" s="2" t="s">
        <v>0</v>
      </c>
      <c r="B36" s="3" t="s">
        <v>10</v>
      </c>
      <c r="C36" s="3" t="s">
        <v>12</v>
      </c>
      <c r="D36" s="2" t="s">
        <v>2</v>
      </c>
      <c r="E36" s="3" t="s">
        <v>3</v>
      </c>
      <c r="F36" s="2" t="s">
        <v>4</v>
      </c>
      <c r="G36" s="3" t="s">
        <v>5</v>
      </c>
      <c r="H36" s="1"/>
      <c r="I36" s="1"/>
      <c r="J36" s="1"/>
      <c r="K36" s="1"/>
      <c r="L36" s="1"/>
      <c r="M36" s="1"/>
      <c r="N36" s="1"/>
    </row>
    <row r="37" spans="1:16" x14ac:dyDescent="0.25">
      <c r="A37" s="4">
        <v>9.5</v>
      </c>
      <c r="B37" s="5"/>
      <c r="C37" s="5"/>
      <c r="D37" s="4">
        <f>B37*4.8*C37</f>
        <v>0</v>
      </c>
      <c r="E37" s="4">
        <f>A37+D37</f>
        <v>9.5</v>
      </c>
      <c r="F37" s="4">
        <f>(A37+D37)*0.13</f>
        <v>1.2350000000000001</v>
      </c>
      <c r="G37" s="4">
        <f>E37+F37</f>
        <v>10.734999999999999</v>
      </c>
      <c r="H37" s="1"/>
      <c r="I37" s="1"/>
      <c r="J37" s="1"/>
      <c r="K37" s="1"/>
      <c r="L37" s="1"/>
      <c r="M37" s="1"/>
      <c r="N37" s="1"/>
    </row>
    <row r="38" spans="1:16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6" x14ac:dyDescent="0.25">
      <c r="A39" s="10" t="s">
        <v>22</v>
      </c>
      <c r="B39" s="10"/>
      <c r="C39" s="10"/>
      <c r="D39" s="10"/>
      <c r="E39" s="10"/>
      <c r="F39" s="10"/>
      <c r="G39" s="10"/>
      <c r="H39" s="10"/>
      <c r="I39" s="10"/>
      <c r="J39" s="10"/>
    </row>
    <row r="40" spans="1:16" x14ac:dyDescent="0.25">
      <c r="A40" s="10" t="s">
        <v>13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</row>
    <row r="41" spans="1:16" x14ac:dyDescent="0.25">
      <c r="A41" s="10" t="s">
        <v>18</v>
      </c>
      <c r="B41" s="10"/>
      <c r="C41" s="10"/>
      <c r="D41" s="10"/>
      <c r="E41" s="10"/>
      <c r="F41" s="10"/>
      <c r="G41" s="10"/>
      <c r="H41" s="10"/>
      <c r="I41" s="10"/>
      <c r="J41" s="10"/>
    </row>
    <row r="42" spans="1:16" x14ac:dyDescent="0.25">
      <c r="A42" t="s">
        <v>7</v>
      </c>
    </row>
    <row r="45" spans="1:16" x14ac:dyDescent="0.25">
      <c r="A45" s="6" t="s">
        <v>14</v>
      </c>
      <c r="B45" s="6"/>
      <c r="C45" s="6"/>
      <c r="D45" s="6"/>
      <c r="E45" s="6"/>
      <c r="F45" s="6"/>
      <c r="G45" s="6"/>
    </row>
    <row r="46" spans="1:16" ht="30" x14ac:dyDescent="0.25">
      <c r="A46" s="2" t="s">
        <v>0</v>
      </c>
      <c r="B46" s="3" t="s">
        <v>10</v>
      </c>
      <c r="C46" s="3" t="s">
        <v>12</v>
      </c>
      <c r="D46" s="2" t="s">
        <v>2</v>
      </c>
      <c r="E46" s="3" t="s">
        <v>3</v>
      </c>
      <c r="F46" s="2" t="s">
        <v>4</v>
      </c>
      <c r="G46" s="3" t="s">
        <v>5</v>
      </c>
      <c r="H46" s="1"/>
      <c r="I46" s="1"/>
      <c r="J46" s="1"/>
      <c r="K46" s="1"/>
      <c r="L46" s="1"/>
      <c r="M46" s="1"/>
      <c r="N46" s="1"/>
    </row>
    <row r="47" spans="1:16" x14ac:dyDescent="0.25">
      <c r="A47" s="4">
        <v>9.5</v>
      </c>
      <c r="B47" s="5"/>
      <c r="C47" s="5"/>
      <c r="D47" s="4">
        <f>B47*13.2*C47</f>
        <v>0</v>
      </c>
      <c r="E47" s="4">
        <f>A47+D47</f>
        <v>9.5</v>
      </c>
      <c r="F47" s="4">
        <f>(A47+D47)*0.13</f>
        <v>1.2350000000000001</v>
      </c>
      <c r="G47" s="4">
        <f>E47+F47</f>
        <v>10.734999999999999</v>
      </c>
      <c r="H47" s="1"/>
      <c r="I47" s="1"/>
      <c r="J47" s="1"/>
      <c r="K47" s="1"/>
      <c r="L47" s="1"/>
      <c r="M47" s="1"/>
      <c r="N47" s="1"/>
    </row>
    <row r="48" spans="1:16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6" x14ac:dyDescent="0.25">
      <c r="A49" s="10" t="s">
        <v>21</v>
      </c>
      <c r="B49" s="10"/>
      <c r="C49" s="10"/>
      <c r="D49" s="10"/>
      <c r="E49" s="10"/>
      <c r="F49" s="10"/>
      <c r="G49" s="10"/>
      <c r="H49" s="10"/>
      <c r="I49" s="10"/>
      <c r="J49" s="10"/>
    </row>
    <row r="50" spans="1:16" x14ac:dyDescent="0.25">
      <c r="A50" s="10" t="s">
        <v>13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</row>
    <row r="51" spans="1:16" x14ac:dyDescent="0.25">
      <c r="A51" s="10" t="s">
        <v>18</v>
      </c>
      <c r="B51" s="10"/>
      <c r="C51" s="10"/>
      <c r="D51" s="10"/>
      <c r="E51" s="10"/>
      <c r="F51" s="10"/>
      <c r="G51" s="10"/>
      <c r="H51" s="10"/>
      <c r="I51" s="10"/>
      <c r="J51" s="10"/>
    </row>
    <row r="52" spans="1:16" x14ac:dyDescent="0.25">
      <c r="A52" t="s">
        <v>7</v>
      </c>
    </row>
    <row r="55" spans="1:16" x14ac:dyDescent="0.25">
      <c r="A55" s="6" t="s">
        <v>15</v>
      </c>
      <c r="B55" s="6"/>
      <c r="C55" s="6"/>
      <c r="D55" s="6"/>
      <c r="E55" s="6"/>
      <c r="F55" s="6"/>
      <c r="G55" s="6"/>
    </row>
    <row r="56" spans="1:16" ht="30" x14ac:dyDescent="0.25">
      <c r="A56" s="2" t="s">
        <v>0</v>
      </c>
      <c r="B56" s="3" t="s">
        <v>10</v>
      </c>
      <c r="C56" s="3" t="s">
        <v>12</v>
      </c>
      <c r="D56" s="2" t="s">
        <v>2</v>
      </c>
      <c r="E56" s="3" t="s">
        <v>3</v>
      </c>
      <c r="F56" s="2" t="s">
        <v>4</v>
      </c>
      <c r="G56" s="3" t="s">
        <v>5</v>
      </c>
      <c r="H56" s="1"/>
      <c r="I56" s="1"/>
      <c r="J56" s="1"/>
      <c r="K56" s="1"/>
      <c r="L56" s="1"/>
      <c r="M56" s="1"/>
      <c r="N56" s="1"/>
    </row>
    <row r="57" spans="1:16" x14ac:dyDescent="0.25">
      <c r="A57" s="4">
        <v>9.5</v>
      </c>
      <c r="B57" s="5"/>
      <c r="C57" s="5"/>
      <c r="D57" s="4">
        <f>B57*22*C57</f>
        <v>0</v>
      </c>
      <c r="E57" s="4">
        <f>A57+D57</f>
        <v>9.5</v>
      </c>
      <c r="F57" s="4">
        <f>(A57+D57)*0.13</f>
        <v>1.2350000000000001</v>
      </c>
      <c r="G57" s="4">
        <f>E57+F57</f>
        <v>10.734999999999999</v>
      </c>
      <c r="H57" s="1"/>
      <c r="I57" s="1"/>
      <c r="J57" s="1"/>
      <c r="K57" s="1"/>
      <c r="L57" s="1"/>
      <c r="M57" s="1"/>
      <c r="N57" s="1"/>
    </row>
    <row r="58" spans="1:16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6" x14ac:dyDescent="0.25">
      <c r="A59" s="10" t="s">
        <v>20</v>
      </c>
      <c r="B59" s="10"/>
      <c r="C59" s="10"/>
      <c r="D59" s="10"/>
      <c r="E59" s="10"/>
      <c r="F59" s="10"/>
      <c r="G59" s="10"/>
      <c r="H59" s="10"/>
      <c r="I59" s="10"/>
      <c r="J59" s="10"/>
    </row>
    <row r="60" spans="1:16" x14ac:dyDescent="0.25">
      <c r="A60" s="10" t="s">
        <v>13</v>
      </c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</row>
    <row r="61" spans="1:16" x14ac:dyDescent="0.25">
      <c r="A61" s="10" t="s">
        <v>18</v>
      </c>
      <c r="B61" s="10"/>
      <c r="C61" s="10"/>
      <c r="D61" s="10"/>
      <c r="E61" s="10"/>
      <c r="F61" s="10"/>
      <c r="G61" s="10"/>
      <c r="H61" s="10"/>
      <c r="I61" s="10"/>
      <c r="J61" s="10"/>
    </row>
    <row r="62" spans="1:16" x14ac:dyDescent="0.25">
      <c r="A62" t="s">
        <v>7</v>
      </c>
    </row>
  </sheetData>
  <sheetProtection algorithmName="SHA-512" hashValue="s1tcS9JGiX4/XjoYOdjEYg7DNopM8CmL1cPcOUaHYLAPU0ks2x4J2dyc5oLFDqlQdp1xgP3AnntGmlxi/eoRQQ==" saltValue="l1qhdohxK8pYvvCZgsTv7Q==" spinCount="100000" sheet="1" selectLockedCells="1"/>
  <mergeCells count="29">
    <mergeCell ref="A39:J39"/>
    <mergeCell ref="A41:J41"/>
    <mergeCell ref="B7:C7"/>
    <mergeCell ref="B8:C8"/>
    <mergeCell ref="A20:P20"/>
    <mergeCell ref="A30:P30"/>
    <mergeCell ref="A40:P40"/>
    <mergeCell ref="A31:J31"/>
    <mergeCell ref="A29:J29"/>
    <mergeCell ref="A15:G15"/>
    <mergeCell ref="A25:G25"/>
    <mergeCell ref="A35:G35"/>
    <mergeCell ref="A19:J19"/>
    <mergeCell ref="A11:J11"/>
    <mergeCell ref="A21:J21"/>
    <mergeCell ref="A10:J10"/>
    <mergeCell ref="A45:G45"/>
    <mergeCell ref="A60:P60"/>
    <mergeCell ref="A61:J61"/>
    <mergeCell ref="A49:J49"/>
    <mergeCell ref="A50:P50"/>
    <mergeCell ref="A51:J51"/>
    <mergeCell ref="A59:J59"/>
    <mergeCell ref="A55:G55"/>
    <mergeCell ref="A6:G6"/>
    <mergeCell ref="A2:J2"/>
    <mergeCell ref="A1:J1"/>
    <mergeCell ref="A3:J3"/>
    <mergeCell ref="A4:J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kalkulator cijena od 1.3.2026.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 Zahtila</dc:creator>
  <cp:lastModifiedBy>Lari Zahtila [1. MAJ d.o.o. Labin]</cp:lastModifiedBy>
  <dcterms:created xsi:type="dcterms:W3CDTF">2022-03-18T11:43:48Z</dcterms:created>
  <dcterms:modified xsi:type="dcterms:W3CDTF">2026-03-25T09:38:12Z</dcterms:modified>
</cp:coreProperties>
</file>